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<sst xmlns="http://schemas.openxmlformats.org/spreadsheetml/2006/main" count="822" uniqueCount="254">
  <si>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</si>
  <si>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</si>
  <si>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</si>
  <si>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</si>
  <si>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</si>
  <si>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</si>
  <si>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</si>
  <si>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</si>
  <si>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</si>
  <si>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</si>
  <si>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</si>
  <si>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</si>
  <si>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</si>
  <si>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</si>
  <si>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</si>
  <si>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</si>
  <si>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</si>
  <si>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</si>
  <si>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</si>
  <si>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</si>
  <si>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</si>
  <si>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</si>
  <si>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</si>
  <si>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</si>
  <si>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</si>
  <si>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</si>
  <si>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</si>
  <si>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</si>
  <si>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</si>
  <si>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</si>
  <si>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</si>
  <si>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</si>
  <si>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</si>
  <si>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</si>
  <si>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</si>
  <si>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</si>
  <si>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</si>
  <si>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</si>
  <si>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</si>
  <si>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</si>
  <si>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</si>
  <si>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</si>
  <si>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</si>
  <si>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</si>
  <si>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</si>
  <si>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</si>
  <si>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</si>
  <si>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</si>
  <si>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</si>
  <si>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</si>
  <si>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</si>
  <si>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</si>
  <si>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</si>
  <si>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</si>
  <si>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</si>
  <si>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</si>
  <si>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</si>
  <si>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</si>
  <si>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</si>
  <si>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</si>
  <si>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</si>
  <si>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</si>
  <si>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</si>
  <si>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</si>
  <si>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</si>
  <si>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</si>
  <si>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</si>
  <si>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</si>
  <si>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</si>
  <si>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</si>
  <si>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</si>
  <si>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</si>
  <si>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</si>
  <si>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</si>
  <si>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</si>
  <si>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</si>
  <si>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</si>
  <si>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</si>
  <si>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</si>
  <si>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</si>
  <si>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</si>
  <si>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</si>
  <si>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</si>
  <si>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</si>
  <si>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</si>
  <si>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</si>
  <si>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</si>
  <si>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</si>
  <si>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</si>
  <si>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</si>
  <si>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</si>
  <si>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</si>
  <si>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</si>
  <si>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</si>
  <si>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</si>
  <si>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</si>
  <si>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</si>
  <si>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</si>
  <si>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</si>
  <si>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</si>
  <si>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</si>
  <si>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</si>
  <si>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</si>
  <si>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</si>
  <si>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</si>
  <si>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</si>
  <si>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</si>
  <si>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</si>
  <si>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</si>
  <si>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</si>
  <si>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</si>
  <si>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</si>
  <si>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</si>
  <si>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</si>
  <si>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</si>
  <si>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</si>
  <si>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</si>
  <si>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</si>
  <si>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</si>
  <si>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</si>
  <si>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</si>
  <si>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</si>
  <si>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</si>
  <si>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</si>
  <si>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</si>
  <si>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</si>
  <si>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</si>
  <si>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</si>
  <si>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</si>
  <si>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</si>
  <si>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</si>
  <si>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</si>
  <si>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</si>
  <si>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</si>
  <si>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</si>
  <si>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</si>
  <si>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</si>
  <si>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</si>
  <si>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</si>
  <si>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</si>
  <si>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</si>
  <si>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</si>
  <si>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</si>
  <si>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</si>
  <si>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</si>
  <si>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</si>
  <si>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</si>
  <si>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</si>
  <si>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</si>
  <si>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</si>
  <si>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</si>
  <si>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</si>
  <si>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</si>
  <si>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</si>
  <si>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</si>
  <si>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</si>
  <si>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</si>
  <si>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</si>
  <si>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</si>
  <si>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</si>
  <si>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</si>
  <si>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</si>
  <si>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</si>
  <si>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</si>
  <si>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</si>
  <si>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</si>
  <si>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</si>
  <si>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</si>
  <si>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</si>
  <si>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</si>
  <si>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</si>
  <si>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</si>
  <si>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</si>
  <si>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</si>
  <si>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</si>
  <si>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</si>
  <si>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</si>
  <si>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</si>
  <si>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</si>
  <si>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</si>
  <si>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</si>
  <si>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</si>
  <si>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</si>
  <si>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</si>
  <si>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</si>
  <si>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</si>
  <si>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</si>
  <si>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</si>
  <si>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</si>
  <si>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</si>
  <si>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</si>
  <si>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</si>
  <si>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</si>
  <si>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</si>
  <si>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</si>
  <si>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</si>
  <si>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</si>
  <si>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</si>
  <si>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</si>
  <si>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</si>
  <si>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</si>
  <si>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</si>
  <si>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</si>
  <si>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</si>
  <si>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</si>
  <si>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</si>
  <si>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</si>
  <si>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</si>
  <si>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</si>
  <si>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</si>
  <si>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</si>
  <si>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</si>
  <si>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</si>
  <si>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</si>
  <si>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</si>
  <si>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</si>
  <si>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</si>
  <si>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</si>
  <si>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</si>
  <si>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</si>
  <si>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</si>
  <si>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</si>
  <si>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</si>
  <si>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</si>
  <si>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</si>
  <si>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</si>
  <si>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</si>
  <si>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</si>
  <si>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</si>
  <si>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</si>
  <si>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</si>
  <si>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</si>
  <si>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</si>
  <si>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</si>
  <si>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</si>
  <si>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</si>
  <si>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</si>
  <si>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</si>
  <si>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</si>
  <si>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</si>
  <si>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</si>
  <si>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</si>
  <si>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</si>
  <si>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</si>
  <si>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</si>
  <si>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</si>
  <si>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</si>
  <si>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</si>
  <si>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</si>
  <si>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</si>
  <si>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</si>
  <si>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</si>
  <si>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</si>
  <si>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5 к решению Совета 
Пучежского муниципального района 
от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</si>
</sst>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1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hidden="1" customWidth="1"/>
    <col min="8" max="8" width="15.00390625" style="7" hidden="1" customWidth="1"/>
    <col min="9" max="9" width="16.375" style="7" customWidth="1"/>
    <col min="10" max="10" width="18.75390625" style="7" hidden="1" customWidth="1"/>
    <col min="11" max="11" width="15.875" style="7" hidden="1" customWidth="1"/>
    <col min="12" max="12" width="19.125" style="7" customWidth="1"/>
    <col min="13" max="16384" width="9.125" style="1" customWidth="1"/>
  </cols>
  <sheetData>
    <row r="1" spans="2:12" ht="42" customHeight="1">
      <c r="B1" s="40" t="s">
        <v>253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103.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15.75" customHeight="1">
      <c r="A5" s="43" t="s">
        <v>127</v>
      </c>
      <c r="B5" s="42" t="s">
        <v>126</v>
      </c>
      <c r="C5" s="42"/>
      <c r="D5" s="42"/>
      <c r="E5" s="42"/>
      <c r="F5" s="44" t="s">
        <v>22</v>
      </c>
      <c r="G5" s="37" t="s">
        <v>123</v>
      </c>
      <c r="H5" s="38" t="s">
        <v>23</v>
      </c>
      <c r="I5" s="37" t="s">
        <v>123</v>
      </c>
      <c r="J5" s="37" t="s">
        <v>166</v>
      </c>
      <c r="K5" s="38" t="s">
        <v>23</v>
      </c>
      <c r="L5" s="37" t="s">
        <v>166</v>
      </c>
    </row>
    <row r="6" spans="1:253" ht="96.75" customHeight="1">
      <c r="A6" s="43"/>
      <c r="B6" s="5" t="s">
        <v>218</v>
      </c>
      <c r="C6" s="5" t="s">
        <v>219</v>
      </c>
      <c r="D6" s="5" t="s">
        <v>220</v>
      </c>
      <c r="E6" s="5" t="s">
        <v>221</v>
      </c>
      <c r="F6" s="45"/>
      <c r="G6" s="37"/>
      <c r="H6" s="39"/>
      <c r="I6" s="37"/>
      <c r="J6" s="37"/>
      <c r="K6" s="39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222</v>
      </c>
      <c r="B7" s="19" t="s">
        <v>129</v>
      </c>
      <c r="C7" s="19" t="s">
        <v>130</v>
      </c>
      <c r="D7" s="19" t="s">
        <v>215</v>
      </c>
      <c r="E7" s="19" t="s">
        <v>3</v>
      </c>
      <c r="F7" s="20"/>
      <c r="G7" s="21">
        <f aca="true" t="shared" si="0" ref="G7:L7">G8+G15+G23+G27+G30+G32+G36+G40</f>
        <v>112079027.34</v>
      </c>
      <c r="H7" s="21">
        <f t="shared" si="0"/>
        <v>0</v>
      </c>
      <c r="I7" s="21">
        <f t="shared" si="0"/>
        <v>112079027.34</v>
      </c>
      <c r="J7" s="21">
        <f t="shared" si="0"/>
        <v>103909462.10999998</v>
      </c>
      <c r="K7" s="21">
        <f t="shared" si="0"/>
        <v>0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223</v>
      </c>
      <c r="B8" s="28" t="s">
        <v>129</v>
      </c>
      <c r="C8" s="28" t="s">
        <v>130</v>
      </c>
      <c r="D8" s="28" t="s">
        <v>129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129</v>
      </c>
      <c r="C9" s="3" t="s">
        <v>130</v>
      </c>
      <c r="D9" s="3" t="s">
        <v>129</v>
      </c>
      <c r="E9" s="3" t="s">
        <v>131</v>
      </c>
      <c r="F9" s="3" t="s">
        <v>132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65</v>
      </c>
      <c r="B10" s="3" t="s">
        <v>129</v>
      </c>
      <c r="C10" s="3" t="s">
        <v>130</v>
      </c>
      <c r="D10" s="3" t="s">
        <v>129</v>
      </c>
      <c r="E10" s="3" t="s">
        <v>131</v>
      </c>
      <c r="F10" s="3" t="s">
        <v>133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111</v>
      </c>
      <c r="B11" s="3" t="s">
        <v>129</v>
      </c>
      <c r="C11" s="3" t="s">
        <v>130</v>
      </c>
      <c r="D11" s="3" t="s">
        <v>129</v>
      </c>
      <c r="E11" s="3" t="s">
        <v>131</v>
      </c>
      <c r="F11" s="3" t="s">
        <v>134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66</v>
      </c>
      <c r="B12" s="3" t="s">
        <v>129</v>
      </c>
      <c r="C12" s="3" t="s">
        <v>130</v>
      </c>
      <c r="D12" s="3" t="s">
        <v>129</v>
      </c>
      <c r="E12" s="3" t="s">
        <v>135</v>
      </c>
      <c r="F12" s="3" t="s">
        <v>133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129</v>
      </c>
      <c r="C13" s="3" t="s">
        <v>130</v>
      </c>
      <c r="D13" s="3" t="s">
        <v>129</v>
      </c>
      <c r="E13" s="3" t="s">
        <v>136</v>
      </c>
      <c r="F13" s="3" t="s">
        <v>132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67</v>
      </c>
      <c r="B14" s="3" t="s">
        <v>129</v>
      </c>
      <c r="C14" s="3" t="s">
        <v>130</v>
      </c>
      <c r="D14" s="3" t="s">
        <v>129</v>
      </c>
      <c r="E14" s="3" t="s">
        <v>136</v>
      </c>
      <c r="F14" s="3" t="s">
        <v>133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224</v>
      </c>
      <c r="B15" s="28" t="s">
        <v>129</v>
      </c>
      <c r="C15" s="28" t="s">
        <v>130</v>
      </c>
      <c r="D15" s="28" t="s">
        <v>137</v>
      </c>
      <c r="E15" s="28" t="s">
        <v>3</v>
      </c>
      <c r="F15" s="28"/>
      <c r="G15" s="29">
        <f aca="true" t="shared" si="4" ref="G15:L15">SUM(G16:G22)</f>
        <v>58081611.88</v>
      </c>
      <c r="H15" s="29">
        <f t="shared" si="4"/>
        <v>0</v>
      </c>
      <c r="I15" s="29">
        <f t="shared" si="4"/>
        <v>58081611.88</v>
      </c>
      <c r="J15" s="29">
        <f t="shared" si="4"/>
        <v>53836769.32</v>
      </c>
      <c r="K15" s="29">
        <f t="shared" si="4"/>
        <v>0</v>
      </c>
      <c r="L15" s="29">
        <f t="shared" si="4"/>
        <v>53836769.32</v>
      </c>
    </row>
    <row r="16" spans="1:12" ht="48" customHeight="1">
      <c r="A16" s="15" t="s">
        <v>66</v>
      </c>
      <c r="B16" s="3" t="s">
        <v>129</v>
      </c>
      <c r="C16" s="3" t="s">
        <v>130</v>
      </c>
      <c r="D16" s="3" t="s">
        <v>137</v>
      </c>
      <c r="E16" s="3" t="s">
        <v>135</v>
      </c>
      <c r="F16" s="3" t="s">
        <v>133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129</v>
      </c>
      <c r="C17" s="3" t="s">
        <v>130</v>
      </c>
      <c r="D17" s="3" t="s">
        <v>137</v>
      </c>
      <c r="E17" s="3" t="s">
        <v>138</v>
      </c>
      <c r="F17" s="3" t="s">
        <v>132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68</v>
      </c>
      <c r="B18" s="3" t="s">
        <v>129</v>
      </c>
      <c r="C18" s="3" t="s">
        <v>130</v>
      </c>
      <c r="D18" s="3" t="s">
        <v>137</v>
      </c>
      <c r="E18" s="3" t="s">
        <v>138</v>
      </c>
      <c r="F18" s="3" t="s">
        <v>133</v>
      </c>
      <c r="G18" s="6">
        <v>10791047.88</v>
      </c>
      <c r="H18" s="6">
        <v>0</v>
      </c>
      <c r="I18" s="6">
        <f t="shared" si="5"/>
        <v>10791047.88</v>
      </c>
      <c r="J18" s="6">
        <v>6546205.32</v>
      </c>
      <c r="K18" s="6">
        <v>0</v>
      </c>
      <c r="L18" s="6">
        <f t="shared" si="6"/>
        <v>6546205.32</v>
      </c>
    </row>
    <row r="19" spans="1:12" ht="49.5" customHeight="1">
      <c r="A19" s="15" t="s">
        <v>112</v>
      </c>
      <c r="B19" s="3" t="s">
        <v>129</v>
      </c>
      <c r="C19" s="3" t="s">
        <v>130</v>
      </c>
      <c r="D19" s="3" t="s">
        <v>137</v>
      </c>
      <c r="E19" s="3" t="s">
        <v>138</v>
      </c>
      <c r="F19" s="3" t="s">
        <v>134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60</v>
      </c>
      <c r="B20" s="3" t="s">
        <v>129</v>
      </c>
      <c r="C20" s="3" t="s">
        <v>130</v>
      </c>
      <c r="D20" s="3" t="s">
        <v>137</v>
      </c>
      <c r="E20" s="3" t="s">
        <v>61</v>
      </c>
      <c r="F20" s="3" t="s">
        <v>132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62</v>
      </c>
      <c r="B21" s="3" t="s">
        <v>129</v>
      </c>
      <c r="C21" s="3" t="s">
        <v>130</v>
      </c>
      <c r="D21" s="3" t="s">
        <v>137</v>
      </c>
      <c r="E21" s="3" t="s">
        <v>61</v>
      </c>
      <c r="F21" s="3" t="s">
        <v>133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129</v>
      </c>
      <c r="C22" s="3" t="s">
        <v>130</v>
      </c>
      <c r="D22" s="3" t="s">
        <v>137</v>
      </c>
      <c r="E22" s="3" t="s">
        <v>139</v>
      </c>
      <c r="F22" s="3" t="s">
        <v>132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225</v>
      </c>
      <c r="B23" s="28" t="s">
        <v>129</v>
      </c>
      <c r="C23" s="28" t="s">
        <v>130</v>
      </c>
      <c r="D23" s="28" t="s">
        <v>140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129</v>
      </c>
      <c r="C24" s="3" t="s">
        <v>130</v>
      </c>
      <c r="D24" s="3" t="s">
        <v>140</v>
      </c>
      <c r="E24" s="3" t="s">
        <v>141</v>
      </c>
      <c r="F24" s="3" t="s">
        <v>132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69</v>
      </c>
      <c r="B25" s="3" t="s">
        <v>129</v>
      </c>
      <c r="C25" s="3" t="s">
        <v>130</v>
      </c>
      <c r="D25" s="3" t="s">
        <v>140</v>
      </c>
      <c r="E25" s="3" t="s">
        <v>141</v>
      </c>
      <c r="F25" s="3" t="s">
        <v>133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113</v>
      </c>
      <c r="B26" s="3" t="s">
        <v>129</v>
      </c>
      <c r="C26" s="3" t="s">
        <v>130</v>
      </c>
      <c r="D26" s="3" t="s">
        <v>140</v>
      </c>
      <c r="E26" s="3" t="s">
        <v>141</v>
      </c>
      <c r="F26" s="3" t="s">
        <v>134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226</v>
      </c>
      <c r="B27" s="28" t="s">
        <v>129</v>
      </c>
      <c r="C27" s="28" t="s">
        <v>130</v>
      </c>
      <c r="D27" s="28" t="s">
        <v>142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70</v>
      </c>
      <c r="B28" s="3" t="s">
        <v>129</v>
      </c>
      <c r="C28" s="3" t="s">
        <v>130</v>
      </c>
      <c r="D28" s="3" t="s">
        <v>142</v>
      </c>
      <c r="E28" s="3" t="s">
        <v>148</v>
      </c>
      <c r="F28" s="3" t="s">
        <v>133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71</v>
      </c>
      <c r="B29" s="3" t="s">
        <v>129</v>
      </c>
      <c r="C29" s="3" t="s">
        <v>130</v>
      </c>
      <c r="D29" s="3" t="s">
        <v>142</v>
      </c>
      <c r="E29" s="3" t="s">
        <v>149</v>
      </c>
      <c r="F29" s="3" t="s">
        <v>133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227</v>
      </c>
      <c r="B30" s="28" t="s">
        <v>129</v>
      </c>
      <c r="C30" s="28" t="s">
        <v>130</v>
      </c>
      <c r="D30" s="28" t="s">
        <v>145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72</v>
      </c>
      <c r="B31" s="3" t="s">
        <v>129</v>
      </c>
      <c r="C31" s="3" t="s">
        <v>130</v>
      </c>
      <c r="D31" s="3" t="s">
        <v>145</v>
      </c>
      <c r="E31" s="3" t="s">
        <v>150</v>
      </c>
      <c r="F31" s="3" t="s">
        <v>133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228</v>
      </c>
      <c r="B32" s="28" t="s">
        <v>129</v>
      </c>
      <c r="C32" s="28" t="s">
        <v>130</v>
      </c>
      <c r="D32" s="28" t="s">
        <v>128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73</v>
      </c>
      <c r="B33" s="3" t="s">
        <v>129</v>
      </c>
      <c r="C33" s="3" t="s">
        <v>130</v>
      </c>
      <c r="D33" s="3" t="s">
        <v>128</v>
      </c>
      <c r="E33" s="3" t="s">
        <v>151</v>
      </c>
      <c r="F33" s="3" t="s">
        <v>133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74</v>
      </c>
      <c r="B34" s="3" t="s">
        <v>129</v>
      </c>
      <c r="C34" s="3" t="s">
        <v>130</v>
      </c>
      <c r="D34" s="3" t="s">
        <v>128</v>
      </c>
      <c r="E34" s="3" t="s">
        <v>152</v>
      </c>
      <c r="F34" s="3" t="s">
        <v>133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97</v>
      </c>
      <c r="B35" s="3" t="s">
        <v>129</v>
      </c>
      <c r="C35" s="3" t="s">
        <v>130</v>
      </c>
      <c r="D35" s="3" t="s">
        <v>128</v>
      </c>
      <c r="E35" s="3" t="s">
        <v>153</v>
      </c>
      <c r="F35" s="3" t="s">
        <v>146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229</v>
      </c>
      <c r="B36" s="28" t="s">
        <v>129</v>
      </c>
      <c r="C36" s="28" t="s">
        <v>130</v>
      </c>
      <c r="D36" s="28" t="s">
        <v>154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129</v>
      </c>
      <c r="C37" s="3" t="s">
        <v>130</v>
      </c>
      <c r="D37" s="3" t="s">
        <v>154</v>
      </c>
      <c r="E37" s="3" t="s">
        <v>155</v>
      </c>
      <c r="F37" s="3" t="s">
        <v>132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75</v>
      </c>
      <c r="B38" s="3" t="s">
        <v>129</v>
      </c>
      <c r="C38" s="3" t="s">
        <v>130</v>
      </c>
      <c r="D38" s="3" t="s">
        <v>154</v>
      </c>
      <c r="E38" s="3" t="s">
        <v>155</v>
      </c>
      <c r="F38" s="3" t="s">
        <v>133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114</v>
      </c>
      <c r="B39" s="3" t="s">
        <v>129</v>
      </c>
      <c r="C39" s="3" t="s">
        <v>130</v>
      </c>
      <c r="D39" s="3" t="s">
        <v>154</v>
      </c>
      <c r="E39" s="3" t="s">
        <v>155</v>
      </c>
      <c r="F39" s="3" t="s">
        <v>134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36</v>
      </c>
      <c r="B40" s="28" t="s">
        <v>129</v>
      </c>
      <c r="C40" s="28" t="s">
        <v>130</v>
      </c>
      <c r="D40" s="28" t="s">
        <v>35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38</v>
      </c>
      <c r="B41" s="3" t="s">
        <v>129</v>
      </c>
      <c r="C41" s="3" t="s">
        <v>130</v>
      </c>
      <c r="D41" s="3" t="s">
        <v>35</v>
      </c>
      <c r="E41" s="3" t="s">
        <v>37</v>
      </c>
      <c r="F41" s="3" t="s">
        <v>133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230</v>
      </c>
      <c r="B42" s="19" t="s">
        <v>137</v>
      </c>
      <c r="C42" s="19" t="s">
        <v>130</v>
      </c>
      <c r="D42" s="19" t="s">
        <v>130</v>
      </c>
      <c r="E42" s="19" t="s">
        <v>3</v>
      </c>
      <c r="F42" s="19"/>
      <c r="G42" s="22">
        <f aca="true" t="shared" si="13" ref="G42:L42">G43+G47+G56+G65+G69+G71</f>
        <v>31655280.619999997</v>
      </c>
      <c r="H42" s="22">
        <f t="shared" si="13"/>
        <v>-419919.5</v>
      </c>
      <c r="I42" s="22">
        <f t="shared" si="13"/>
        <v>31235361.119999997</v>
      </c>
      <c r="J42" s="22">
        <f t="shared" si="13"/>
        <v>28597205.619999997</v>
      </c>
      <c r="K42" s="22">
        <f t="shared" si="13"/>
        <v>-351419</v>
      </c>
      <c r="L42" s="22">
        <f t="shared" si="13"/>
        <v>28245786.619999997</v>
      </c>
    </row>
    <row r="43" spans="1:12" s="9" customFormat="1" ht="47.25">
      <c r="A43" s="27" t="s">
        <v>231</v>
      </c>
      <c r="B43" s="28" t="s">
        <v>137</v>
      </c>
      <c r="C43" s="28" t="s">
        <v>130</v>
      </c>
      <c r="D43" s="28" t="s">
        <v>129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137</v>
      </c>
      <c r="C44" s="3" t="s">
        <v>130</v>
      </c>
      <c r="D44" s="3" t="s">
        <v>129</v>
      </c>
      <c r="E44" s="3" t="s">
        <v>156</v>
      </c>
      <c r="F44" s="3" t="s">
        <v>132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76</v>
      </c>
      <c r="B45" s="3" t="s">
        <v>137</v>
      </c>
      <c r="C45" s="3" t="s">
        <v>130</v>
      </c>
      <c r="D45" s="3" t="s">
        <v>129</v>
      </c>
      <c r="E45" s="3" t="s">
        <v>156</v>
      </c>
      <c r="F45" s="3" t="s">
        <v>133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115</v>
      </c>
      <c r="B46" s="3" t="s">
        <v>137</v>
      </c>
      <c r="C46" s="3" t="s">
        <v>130</v>
      </c>
      <c r="D46" s="3" t="s">
        <v>129</v>
      </c>
      <c r="E46" s="3" t="s">
        <v>156</v>
      </c>
      <c r="F46" s="3" t="s">
        <v>134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232</v>
      </c>
      <c r="B47" s="28" t="s">
        <v>137</v>
      </c>
      <c r="C47" s="28" t="s">
        <v>130</v>
      </c>
      <c r="D47" s="28" t="s">
        <v>137</v>
      </c>
      <c r="E47" s="28" t="s">
        <v>3</v>
      </c>
      <c r="F47" s="28"/>
      <c r="G47" s="29">
        <f aca="true" t="shared" si="15" ref="G47:L47">SUM(G48:G55)</f>
        <v>15717078.54</v>
      </c>
      <c r="H47" s="29">
        <f t="shared" si="15"/>
        <v>-461589.5</v>
      </c>
      <c r="I47" s="29">
        <f t="shared" si="15"/>
        <v>15255489.04</v>
      </c>
      <c r="J47" s="29">
        <f t="shared" si="15"/>
        <v>13109003.54</v>
      </c>
      <c r="K47" s="29">
        <f t="shared" si="15"/>
        <v>-392552</v>
      </c>
      <c r="L47" s="29">
        <f t="shared" si="15"/>
        <v>12716451.54</v>
      </c>
    </row>
    <row r="48" spans="1:12" ht="110.25">
      <c r="A48" s="15" t="s">
        <v>101</v>
      </c>
      <c r="B48" s="3" t="s">
        <v>137</v>
      </c>
      <c r="C48" s="3" t="s">
        <v>130</v>
      </c>
      <c r="D48" s="3" t="s">
        <v>137</v>
      </c>
      <c r="E48" s="3" t="s">
        <v>157</v>
      </c>
      <c r="F48" s="3" t="s">
        <v>158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106</v>
      </c>
      <c r="B49" s="3" t="s">
        <v>137</v>
      </c>
      <c r="C49" s="3" t="s">
        <v>130</v>
      </c>
      <c r="D49" s="3" t="s">
        <v>137</v>
      </c>
      <c r="E49" s="3" t="s">
        <v>163</v>
      </c>
      <c r="F49" s="3" t="s">
        <v>158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102</v>
      </c>
      <c r="B50" s="3" t="s">
        <v>137</v>
      </c>
      <c r="C50" s="3" t="s">
        <v>130</v>
      </c>
      <c r="D50" s="3" t="s">
        <v>137</v>
      </c>
      <c r="E50" s="3" t="s">
        <v>159</v>
      </c>
      <c r="F50" s="3" t="s">
        <v>158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107</v>
      </c>
      <c r="B51" s="3" t="s">
        <v>137</v>
      </c>
      <c r="C51" s="3" t="s">
        <v>130</v>
      </c>
      <c r="D51" s="3" t="s">
        <v>137</v>
      </c>
      <c r="E51" s="3" t="s">
        <v>164</v>
      </c>
      <c r="F51" s="3" t="s">
        <v>158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103</v>
      </c>
      <c r="B52" s="3" t="s">
        <v>137</v>
      </c>
      <c r="C52" s="3" t="s">
        <v>130</v>
      </c>
      <c r="D52" s="3" t="s">
        <v>137</v>
      </c>
      <c r="E52" s="3" t="s">
        <v>160</v>
      </c>
      <c r="F52" s="3" t="s">
        <v>158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108</v>
      </c>
      <c r="B53" s="3" t="s">
        <v>137</v>
      </c>
      <c r="C53" s="3" t="s">
        <v>130</v>
      </c>
      <c r="D53" s="3" t="s">
        <v>137</v>
      </c>
      <c r="E53" s="3" t="s">
        <v>165</v>
      </c>
      <c r="F53" s="3" t="s">
        <v>158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104</v>
      </c>
      <c r="B54" s="3" t="s">
        <v>137</v>
      </c>
      <c r="C54" s="3" t="s">
        <v>130</v>
      </c>
      <c r="D54" s="3" t="s">
        <v>137</v>
      </c>
      <c r="E54" s="3" t="s">
        <v>161</v>
      </c>
      <c r="F54" s="3" t="s">
        <v>158</v>
      </c>
      <c r="G54" s="6">
        <v>923179</v>
      </c>
      <c r="H54" s="6">
        <v>-461589.5</v>
      </c>
      <c r="I54" s="6">
        <f t="shared" si="16"/>
        <v>461589.5</v>
      </c>
      <c r="J54" s="6">
        <v>785104</v>
      </c>
      <c r="K54" s="6">
        <v>-392552</v>
      </c>
      <c r="L54" s="6">
        <f t="shared" si="17"/>
        <v>392552</v>
      </c>
    </row>
    <row r="55" spans="1:12" ht="126">
      <c r="A55" s="15" t="s">
        <v>105</v>
      </c>
      <c r="B55" s="3" t="s">
        <v>137</v>
      </c>
      <c r="C55" s="3" t="s">
        <v>130</v>
      </c>
      <c r="D55" s="3" t="s">
        <v>137</v>
      </c>
      <c r="E55" s="3" t="s">
        <v>162</v>
      </c>
      <c r="F55" s="3" t="s">
        <v>158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233</v>
      </c>
      <c r="B56" s="28" t="s">
        <v>137</v>
      </c>
      <c r="C56" s="28" t="s">
        <v>130</v>
      </c>
      <c r="D56" s="28" t="s">
        <v>140</v>
      </c>
      <c r="E56" s="28" t="s">
        <v>3</v>
      </c>
      <c r="F56" s="28"/>
      <c r="G56" s="29">
        <f aca="true" t="shared" si="18" ref="G56:L56">SUM(G57:G64)</f>
        <v>6504863.97</v>
      </c>
      <c r="H56" s="29">
        <f t="shared" si="18"/>
        <v>41670</v>
      </c>
      <c r="I56" s="29">
        <f t="shared" si="18"/>
        <v>6546533.97</v>
      </c>
      <c r="J56" s="29">
        <f t="shared" si="18"/>
        <v>6504863.97</v>
      </c>
      <c r="K56" s="29">
        <f t="shared" si="18"/>
        <v>41133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137</v>
      </c>
      <c r="C57" s="3" t="s">
        <v>130</v>
      </c>
      <c r="D57" s="3" t="s">
        <v>140</v>
      </c>
      <c r="E57" s="3" t="s">
        <v>168</v>
      </c>
      <c r="F57" s="3" t="s">
        <v>132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77</v>
      </c>
      <c r="B58" s="3" t="s">
        <v>137</v>
      </c>
      <c r="C58" s="3" t="s">
        <v>130</v>
      </c>
      <c r="D58" s="3" t="s">
        <v>140</v>
      </c>
      <c r="E58" s="3" t="s">
        <v>168</v>
      </c>
      <c r="F58" s="3" t="s">
        <v>133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137</v>
      </c>
      <c r="C59" s="3" t="s">
        <v>130</v>
      </c>
      <c r="D59" s="3" t="s">
        <v>140</v>
      </c>
      <c r="E59" s="3" t="s">
        <v>169</v>
      </c>
      <c r="F59" s="3" t="s">
        <v>132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78</v>
      </c>
      <c r="B60" s="3" t="s">
        <v>137</v>
      </c>
      <c r="C60" s="3" t="s">
        <v>130</v>
      </c>
      <c r="D60" s="3" t="s">
        <v>140</v>
      </c>
      <c r="E60" s="3" t="s">
        <v>169</v>
      </c>
      <c r="F60" s="3" t="s">
        <v>133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24</v>
      </c>
      <c r="B61" s="3" t="s">
        <v>137</v>
      </c>
      <c r="C61" s="3" t="s">
        <v>130</v>
      </c>
      <c r="D61" s="3" t="s">
        <v>140</v>
      </c>
      <c r="E61" s="3" t="s">
        <v>169</v>
      </c>
      <c r="F61" s="3" t="s">
        <v>134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137</v>
      </c>
      <c r="C62" s="3" t="s">
        <v>130</v>
      </c>
      <c r="D62" s="3" t="s">
        <v>140</v>
      </c>
      <c r="E62" s="3" t="s">
        <v>163</v>
      </c>
      <c r="F62" s="3" t="s">
        <v>132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42</v>
      </c>
      <c r="B63" s="3" t="s">
        <v>137</v>
      </c>
      <c r="C63" s="3" t="s">
        <v>130</v>
      </c>
      <c r="D63" s="3" t="s">
        <v>140</v>
      </c>
      <c r="E63" s="3" t="s">
        <v>43</v>
      </c>
      <c r="F63" s="3" t="s">
        <v>133</v>
      </c>
      <c r="G63" s="6">
        <v>100000</v>
      </c>
      <c r="H63" s="6">
        <v>-2193.16</v>
      </c>
      <c r="I63" s="6">
        <f>G63+H63</f>
        <v>97806.84</v>
      </c>
      <c r="J63" s="6">
        <v>100000</v>
      </c>
      <c r="K63" s="6">
        <v>-2164.89</v>
      </c>
      <c r="L63" s="6">
        <f>J63+K63</f>
        <v>97835.11</v>
      </c>
    </row>
    <row r="64" spans="1:12" ht="82.5" customHeight="1">
      <c r="A64" s="15" t="s">
        <v>19</v>
      </c>
      <c r="B64" s="3" t="s">
        <v>137</v>
      </c>
      <c r="C64" s="3" t="s">
        <v>130</v>
      </c>
      <c r="D64" s="3" t="s">
        <v>140</v>
      </c>
      <c r="E64" s="3" t="s">
        <v>18</v>
      </c>
      <c r="F64" s="3" t="s">
        <v>133</v>
      </c>
      <c r="G64" s="6">
        <v>0</v>
      </c>
      <c r="H64" s="6">
        <f>41670+2193.16</f>
        <v>43863.16</v>
      </c>
      <c r="I64" s="6">
        <f t="shared" si="19"/>
        <v>43863.16</v>
      </c>
      <c r="J64" s="6">
        <v>0</v>
      </c>
      <c r="K64" s="6">
        <f>41133+2164.89</f>
        <v>43297.89</v>
      </c>
      <c r="L64" s="6">
        <f t="shared" si="20"/>
        <v>43297.89</v>
      </c>
    </row>
    <row r="65" spans="1:12" s="9" customFormat="1" ht="15.75">
      <c r="A65" s="32" t="s">
        <v>234</v>
      </c>
      <c r="B65" s="28" t="s">
        <v>137</v>
      </c>
      <c r="C65" s="28" t="s">
        <v>130</v>
      </c>
      <c r="D65" s="28" t="s">
        <v>143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137</v>
      </c>
      <c r="C66" s="3" t="s">
        <v>130</v>
      </c>
      <c r="D66" s="3" t="s">
        <v>143</v>
      </c>
      <c r="E66" s="3" t="s">
        <v>170</v>
      </c>
      <c r="F66" s="3" t="s">
        <v>132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79</v>
      </c>
      <c r="B67" s="3" t="s">
        <v>137</v>
      </c>
      <c r="C67" s="3" t="s">
        <v>130</v>
      </c>
      <c r="D67" s="3" t="s">
        <v>143</v>
      </c>
      <c r="E67" s="3" t="s">
        <v>170</v>
      </c>
      <c r="F67" s="3" t="s">
        <v>133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116</v>
      </c>
      <c r="B68" s="3" t="s">
        <v>137</v>
      </c>
      <c r="C68" s="3" t="s">
        <v>130</v>
      </c>
      <c r="D68" s="3" t="s">
        <v>143</v>
      </c>
      <c r="E68" s="3" t="s">
        <v>170</v>
      </c>
      <c r="F68" s="3" t="s">
        <v>134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235</v>
      </c>
      <c r="B69" s="28" t="s">
        <v>137</v>
      </c>
      <c r="C69" s="28" t="s">
        <v>130</v>
      </c>
      <c r="D69" s="28" t="s">
        <v>145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80</v>
      </c>
      <c r="B70" s="3" t="s">
        <v>137</v>
      </c>
      <c r="C70" s="3" t="s">
        <v>130</v>
      </c>
      <c r="D70" s="3" t="s">
        <v>145</v>
      </c>
      <c r="E70" s="3" t="s">
        <v>171</v>
      </c>
      <c r="F70" s="3" t="s">
        <v>133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236</v>
      </c>
      <c r="B71" s="28" t="s">
        <v>137</v>
      </c>
      <c r="C71" s="28" t="s">
        <v>130</v>
      </c>
      <c r="D71" s="28" t="s">
        <v>128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109</v>
      </c>
      <c r="B72" s="3" t="s">
        <v>137</v>
      </c>
      <c r="C72" s="3" t="s">
        <v>130</v>
      </c>
      <c r="D72" s="3" t="s">
        <v>128</v>
      </c>
      <c r="E72" s="3" t="s">
        <v>172</v>
      </c>
      <c r="F72" s="3" t="s">
        <v>158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237</v>
      </c>
      <c r="B73" s="19" t="s">
        <v>143</v>
      </c>
      <c r="C73" s="19" t="s">
        <v>130</v>
      </c>
      <c r="D73" s="19" t="s">
        <v>130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238</v>
      </c>
      <c r="B74" s="28" t="s">
        <v>143</v>
      </c>
      <c r="C74" s="28" t="s">
        <v>130</v>
      </c>
      <c r="D74" s="28" t="s">
        <v>129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143</v>
      </c>
      <c r="C75" s="3" t="s">
        <v>130</v>
      </c>
      <c r="D75" s="3" t="s">
        <v>129</v>
      </c>
      <c r="E75" s="3" t="s">
        <v>173</v>
      </c>
      <c r="F75" s="3" t="s">
        <v>132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81</v>
      </c>
      <c r="B76" s="3" t="s">
        <v>143</v>
      </c>
      <c r="C76" s="3" t="s">
        <v>130</v>
      </c>
      <c r="D76" s="3" t="s">
        <v>129</v>
      </c>
      <c r="E76" s="3" t="s">
        <v>173</v>
      </c>
      <c r="F76" s="3" t="s">
        <v>133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117</v>
      </c>
      <c r="B77" s="3" t="s">
        <v>143</v>
      </c>
      <c r="C77" s="3" t="s">
        <v>130</v>
      </c>
      <c r="D77" s="3" t="s">
        <v>129</v>
      </c>
      <c r="E77" s="3" t="s">
        <v>173</v>
      </c>
      <c r="F77" s="3" t="s">
        <v>134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239</v>
      </c>
      <c r="B78" s="28" t="s">
        <v>143</v>
      </c>
      <c r="C78" s="28" t="s">
        <v>130</v>
      </c>
      <c r="D78" s="28" t="s">
        <v>137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82</v>
      </c>
      <c r="B79" s="3" t="s">
        <v>143</v>
      </c>
      <c r="C79" s="3" t="s">
        <v>130</v>
      </c>
      <c r="D79" s="3" t="s">
        <v>137</v>
      </c>
      <c r="E79" s="3" t="s">
        <v>175</v>
      </c>
      <c r="F79" s="3" t="s">
        <v>133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83</v>
      </c>
      <c r="B80" s="3" t="s">
        <v>143</v>
      </c>
      <c r="C80" s="3" t="s">
        <v>130</v>
      </c>
      <c r="D80" s="3" t="s">
        <v>137</v>
      </c>
      <c r="E80" s="3" t="s">
        <v>176</v>
      </c>
      <c r="F80" s="3" t="s">
        <v>133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240</v>
      </c>
      <c r="B81" s="19" t="s">
        <v>154</v>
      </c>
      <c r="C81" s="19" t="s">
        <v>130</v>
      </c>
      <c r="D81" s="19" t="s">
        <v>215</v>
      </c>
      <c r="E81" s="19" t="s">
        <v>3</v>
      </c>
      <c r="F81" s="19"/>
      <c r="G81" s="22">
        <f aca="true" t="shared" si="27" ref="G81:L81">G82+G106+G108</f>
        <v>33602800.84</v>
      </c>
      <c r="H81" s="22">
        <f t="shared" si="27"/>
        <v>0</v>
      </c>
      <c r="I81" s="22">
        <f t="shared" si="27"/>
        <v>33602800.84</v>
      </c>
      <c r="J81" s="22">
        <f t="shared" si="27"/>
        <v>32851625.4</v>
      </c>
      <c r="K81" s="22">
        <f t="shared" si="27"/>
        <v>0</v>
      </c>
      <c r="L81" s="22">
        <f t="shared" si="27"/>
        <v>32851625.4</v>
      </c>
    </row>
    <row r="82" spans="1:12" s="9" customFormat="1" ht="47.25">
      <c r="A82" s="27" t="s">
        <v>241</v>
      </c>
      <c r="B82" s="28" t="s">
        <v>154</v>
      </c>
      <c r="C82" s="28" t="s">
        <v>130</v>
      </c>
      <c r="D82" s="28" t="s">
        <v>129</v>
      </c>
      <c r="E82" s="28" t="s">
        <v>3</v>
      </c>
      <c r="F82" s="28"/>
      <c r="G82" s="29">
        <f aca="true" t="shared" si="28" ref="G82:L82">SUM(G83:G105)</f>
        <v>33221955.5</v>
      </c>
      <c r="H82" s="29">
        <f t="shared" si="28"/>
        <v>0</v>
      </c>
      <c r="I82" s="29">
        <f t="shared" si="28"/>
        <v>33221955.5</v>
      </c>
      <c r="J82" s="29">
        <f t="shared" si="28"/>
        <v>32471955.5</v>
      </c>
      <c r="K82" s="29">
        <f t="shared" si="28"/>
        <v>0</v>
      </c>
      <c r="L82" s="29">
        <f t="shared" si="28"/>
        <v>32471955.5</v>
      </c>
    </row>
    <row r="83" spans="1:12" ht="81.75" customHeight="1">
      <c r="A83" s="15" t="s">
        <v>17</v>
      </c>
      <c r="B83" s="3" t="s">
        <v>154</v>
      </c>
      <c r="C83" s="3" t="s">
        <v>130</v>
      </c>
      <c r="D83" s="3" t="s">
        <v>129</v>
      </c>
      <c r="E83" s="3" t="s">
        <v>177</v>
      </c>
      <c r="F83" s="3" t="s">
        <v>132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20</v>
      </c>
      <c r="B84" s="3" t="s">
        <v>154</v>
      </c>
      <c r="C84" s="3" t="s">
        <v>130</v>
      </c>
      <c r="D84" s="3" t="s">
        <v>129</v>
      </c>
      <c r="E84" s="3" t="s">
        <v>178</v>
      </c>
      <c r="F84" s="3" t="s">
        <v>132</v>
      </c>
      <c r="G84" s="6">
        <v>22077409</v>
      </c>
      <c r="H84" s="6">
        <v>0</v>
      </c>
      <c r="I84" s="6">
        <f t="shared" si="29"/>
        <v>22077409</v>
      </c>
      <c r="J84" s="6">
        <v>21763604</v>
      </c>
      <c r="K84" s="6">
        <v>0</v>
      </c>
      <c r="L84" s="6">
        <f t="shared" si="30"/>
        <v>21763604</v>
      </c>
    </row>
    <row r="85" spans="1:12" ht="63.75" customHeight="1">
      <c r="A85" s="15" t="s">
        <v>84</v>
      </c>
      <c r="B85" s="3" t="s">
        <v>154</v>
      </c>
      <c r="C85" s="3" t="s">
        <v>130</v>
      </c>
      <c r="D85" s="3" t="s">
        <v>129</v>
      </c>
      <c r="E85" s="3" t="s">
        <v>178</v>
      </c>
      <c r="F85" s="3" t="s">
        <v>133</v>
      </c>
      <c r="G85" s="6">
        <f>15710.5+15700+21208+27641+20200+193524</f>
        <v>293983.5</v>
      </c>
      <c r="H85" s="6">
        <v>0</v>
      </c>
      <c r="I85" s="6">
        <f t="shared" si="29"/>
        <v>293983.5</v>
      </c>
      <c r="J85" s="6">
        <f>15710.5+15700+21208+27641+20200+193524</f>
        <v>293983.5</v>
      </c>
      <c r="K85" s="6">
        <v>0</v>
      </c>
      <c r="L85" s="6">
        <f t="shared" si="30"/>
        <v>293983.5</v>
      </c>
    </row>
    <row r="86" spans="1:12" ht="49.5" customHeight="1">
      <c r="A86" s="15" t="s">
        <v>118</v>
      </c>
      <c r="B86" s="3" t="s">
        <v>154</v>
      </c>
      <c r="C86" s="3" t="s">
        <v>130</v>
      </c>
      <c r="D86" s="3" t="s">
        <v>129</v>
      </c>
      <c r="E86" s="3" t="s">
        <v>178</v>
      </c>
      <c r="F86" s="3" t="s">
        <v>134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21</v>
      </c>
      <c r="B87" s="3" t="s">
        <v>154</v>
      </c>
      <c r="C87" s="3" t="s">
        <v>130</v>
      </c>
      <c r="D87" s="3" t="s">
        <v>129</v>
      </c>
      <c r="E87" s="3" t="s">
        <v>180</v>
      </c>
      <c r="F87" s="3" t="s">
        <v>132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85</v>
      </c>
      <c r="B88" s="3" t="s">
        <v>154</v>
      </c>
      <c r="C88" s="3" t="s">
        <v>130</v>
      </c>
      <c r="D88" s="3" t="s">
        <v>129</v>
      </c>
      <c r="E88" s="3" t="s">
        <v>180</v>
      </c>
      <c r="F88" s="3" t="s">
        <v>133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119</v>
      </c>
      <c r="B89" s="3" t="s">
        <v>154</v>
      </c>
      <c r="C89" s="3" t="s">
        <v>130</v>
      </c>
      <c r="D89" s="3" t="s">
        <v>129</v>
      </c>
      <c r="E89" s="3" t="s">
        <v>180</v>
      </c>
      <c r="F89" s="3" t="s">
        <v>134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39</v>
      </c>
      <c r="B90" s="3" t="s">
        <v>154</v>
      </c>
      <c r="C90" s="3" t="s">
        <v>130</v>
      </c>
      <c r="D90" s="3" t="s">
        <v>129</v>
      </c>
      <c r="E90" s="3" t="s">
        <v>181</v>
      </c>
      <c r="F90" s="3" t="s">
        <v>132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40</v>
      </c>
      <c r="B91" s="3" t="s">
        <v>154</v>
      </c>
      <c r="C91" s="3" t="s">
        <v>130</v>
      </c>
      <c r="D91" s="3" t="s">
        <v>129</v>
      </c>
      <c r="E91" s="3" t="s">
        <v>182</v>
      </c>
      <c r="F91" s="3" t="s">
        <v>132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41</v>
      </c>
      <c r="B92" s="3" t="s">
        <v>154</v>
      </c>
      <c r="C92" s="3" t="s">
        <v>130</v>
      </c>
      <c r="D92" s="3" t="s">
        <v>129</v>
      </c>
      <c r="E92" s="3" t="s">
        <v>183</v>
      </c>
      <c r="F92" s="3" t="s">
        <v>132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45</v>
      </c>
      <c r="B93" s="3" t="s">
        <v>154</v>
      </c>
      <c r="C93" s="3" t="s">
        <v>130</v>
      </c>
      <c r="D93" s="3" t="s">
        <v>129</v>
      </c>
      <c r="E93" s="3" t="s">
        <v>184</v>
      </c>
      <c r="F93" s="3" t="s">
        <v>132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46</v>
      </c>
      <c r="B94" s="3" t="s">
        <v>154</v>
      </c>
      <c r="C94" s="3" t="s">
        <v>130</v>
      </c>
      <c r="D94" s="3" t="s">
        <v>129</v>
      </c>
      <c r="E94" s="3" t="s">
        <v>124</v>
      </c>
      <c r="F94" s="3" t="s">
        <v>132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47</v>
      </c>
      <c r="B95" s="3" t="s">
        <v>154</v>
      </c>
      <c r="C95" s="3" t="s">
        <v>130</v>
      </c>
      <c r="D95" s="3" t="s">
        <v>129</v>
      </c>
      <c r="E95" s="3" t="s">
        <v>185</v>
      </c>
      <c r="F95" s="3" t="s">
        <v>132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48</v>
      </c>
      <c r="B96" s="3" t="s">
        <v>154</v>
      </c>
      <c r="C96" s="3" t="s">
        <v>130</v>
      </c>
      <c r="D96" s="3" t="s">
        <v>129</v>
      </c>
      <c r="E96" s="3" t="s">
        <v>186</v>
      </c>
      <c r="F96" s="3" t="s">
        <v>132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49</v>
      </c>
      <c r="B97" s="3" t="s">
        <v>154</v>
      </c>
      <c r="C97" s="3" t="s">
        <v>130</v>
      </c>
      <c r="D97" s="3" t="s">
        <v>129</v>
      </c>
      <c r="E97" s="3" t="s">
        <v>187</v>
      </c>
      <c r="F97" s="3" t="s">
        <v>132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50</v>
      </c>
      <c r="B98" s="3" t="s">
        <v>154</v>
      </c>
      <c r="C98" s="3" t="s">
        <v>130</v>
      </c>
      <c r="D98" s="3" t="s">
        <v>129</v>
      </c>
      <c r="E98" s="3" t="s">
        <v>188</v>
      </c>
      <c r="F98" s="3" t="s">
        <v>132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51</v>
      </c>
      <c r="B99" s="3" t="s">
        <v>154</v>
      </c>
      <c r="C99" s="3" t="s">
        <v>130</v>
      </c>
      <c r="D99" s="3" t="s">
        <v>129</v>
      </c>
      <c r="E99" s="3" t="s">
        <v>189</v>
      </c>
      <c r="F99" s="3" t="s">
        <v>132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52</v>
      </c>
      <c r="B100" s="3" t="s">
        <v>154</v>
      </c>
      <c r="C100" s="3" t="s">
        <v>130</v>
      </c>
      <c r="D100" s="3" t="s">
        <v>129</v>
      </c>
      <c r="E100" s="3" t="s">
        <v>190</v>
      </c>
      <c r="F100" s="3" t="s">
        <v>132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53</v>
      </c>
      <c r="B101" s="3" t="s">
        <v>154</v>
      </c>
      <c r="C101" s="3" t="s">
        <v>130</v>
      </c>
      <c r="D101" s="3" t="s">
        <v>129</v>
      </c>
      <c r="E101" s="3" t="s">
        <v>25</v>
      </c>
      <c r="F101" s="3" t="s">
        <v>132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54</v>
      </c>
      <c r="B102" s="3" t="s">
        <v>154</v>
      </c>
      <c r="C102" s="3" t="s">
        <v>130</v>
      </c>
      <c r="D102" s="3" t="s">
        <v>129</v>
      </c>
      <c r="E102" s="3" t="s">
        <v>191</v>
      </c>
      <c r="F102" s="3" t="s">
        <v>132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55</v>
      </c>
      <c r="B103" s="3" t="s">
        <v>154</v>
      </c>
      <c r="C103" s="3" t="s">
        <v>130</v>
      </c>
      <c r="D103" s="3" t="s">
        <v>129</v>
      </c>
      <c r="E103" s="3" t="s">
        <v>192</v>
      </c>
      <c r="F103" s="3" t="s">
        <v>132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56</v>
      </c>
      <c r="B104" s="3" t="s">
        <v>154</v>
      </c>
      <c r="C104" s="3" t="s">
        <v>130</v>
      </c>
      <c r="D104" s="3" t="s">
        <v>129</v>
      </c>
      <c r="E104" s="3" t="s">
        <v>193</v>
      </c>
      <c r="F104" s="3" t="s">
        <v>132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57</v>
      </c>
      <c r="B105" s="3" t="s">
        <v>154</v>
      </c>
      <c r="C105" s="3" t="s">
        <v>130</v>
      </c>
      <c r="D105" s="3" t="s">
        <v>129</v>
      </c>
      <c r="E105" s="3" t="s">
        <v>194</v>
      </c>
      <c r="F105" s="3" t="s">
        <v>132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242</v>
      </c>
      <c r="B106" s="28" t="s">
        <v>154</v>
      </c>
      <c r="C106" s="28" t="s">
        <v>130</v>
      </c>
      <c r="D106" s="28" t="s">
        <v>140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98</v>
      </c>
      <c r="B107" s="3" t="s">
        <v>154</v>
      </c>
      <c r="C107" s="3" t="s">
        <v>130</v>
      </c>
      <c r="D107" s="3" t="s">
        <v>140</v>
      </c>
      <c r="E107" s="3" t="s">
        <v>195</v>
      </c>
      <c r="F107" s="3" t="s">
        <v>146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243</v>
      </c>
      <c r="B108" s="28" t="s">
        <v>154</v>
      </c>
      <c r="C108" s="28" t="s">
        <v>130</v>
      </c>
      <c r="D108" s="28" t="s">
        <v>143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120</v>
      </c>
      <c r="B109" s="3" t="s">
        <v>154</v>
      </c>
      <c r="C109" s="3" t="s">
        <v>130</v>
      </c>
      <c r="D109" s="3" t="s">
        <v>143</v>
      </c>
      <c r="E109" s="3" t="s">
        <v>196</v>
      </c>
      <c r="F109" s="3" t="s">
        <v>134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110</v>
      </c>
      <c r="B110" s="3" t="s">
        <v>154</v>
      </c>
      <c r="C110" s="3" t="s">
        <v>130</v>
      </c>
      <c r="D110" s="3" t="s">
        <v>143</v>
      </c>
      <c r="E110" s="3" t="s">
        <v>197</v>
      </c>
      <c r="F110" s="3" t="s">
        <v>198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167</v>
      </c>
      <c r="B111" s="19" t="s">
        <v>147</v>
      </c>
      <c r="C111" s="19" t="s">
        <v>130</v>
      </c>
      <c r="D111" s="19" t="s">
        <v>215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244</v>
      </c>
      <c r="B112" s="28" t="s">
        <v>147</v>
      </c>
      <c r="C112" s="28" t="s">
        <v>130</v>
      </c>
      <c r="D112" s="28" t="s">
        <v>129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58</v>
      </c>
      <c r="B113" s="3" t="s">
        <v>147</v>
      </c>
      <c r="C113" s="3" t="s">
        <v>130</v>
      </c>
      <c r="D113" s="3" t="s">
        <v>129</v>
      </c>
      <c r="E113" s="3" t="s">
        <v>199</v>
      </c>
      <c r="F113" s="3" t="s">
        <v>132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86</v>
      </c>
      <c r="B114" s="3" t="s">
        <v>147</v>
      </c>
      <c r="C114" s="3" t="s">
        <v>130</v>
      </c>
      <c r="D114" s="3" t="s">
        <v>129</v>
      </c>
      <c r="E114" s="3" t="s">
        <v>199</v>
      </c>
      <c r="F114" s="3" t="s">
        <v>133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121</v>
      </c>
      <c r="B115" s="3" t="s">
        <v>147</v>
      </c>
      <c r="C115" s="3" t="s">
        <v>130</v>
      </c>
      <c r="D115" s="3" t="s">
        <v>129</v>
      </c>
      <c r="E115" s="3" t="s">
        <v>199</v>
      </c>
      <c r="F115" s="3" t="s">
        <v>134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59</v>
      </c>
      <c r="B116" s="3" t="s">
        <v>147</v>
      </c>
      <c r="C116" s="3" t="s">
        <v>130</v>
      </c>
      <c r="D116" s="3" t="s">
        <v>129</v>
      </c>
      <c r="E116" s="3" t="s">
        <v>200</v>
      </c>
      <c r="F116" s="3" t="s">
        <v>132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89</v>
      </c>
      <c r="B117" s="3" t="s">
        <v>147</v>
      </c>
      <c r="C117" s="3" t="s">
        <v>130</v>
      </c>
      <c r="D117" s="3" t="s">
        <v>129</v>
      </c>
      <c r="E117" s="3" t="s">
        <v>200</v>
      </c>
      <c r="F117" s="3" t="s">
        <v>133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245</v>
      </c>
      <c r="B118" s="19" t="s">
        <v>144</v>
      </c>
      <c r="C118" s="19" t="s">
        <v>130</v>
      </c>
      <c r="D118" s="19" t="s">
        <v>215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246</v>
      </c>
      <c r="B119" s="28" t="s">
        <v>144</v>
      </c>
      <c r="C119" s="28" t="s">
        <v>130</v>
      </c>
      <c r="D119" s="28" t="s">
        <v>129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90</v>
      </c>
      <c r="B120" s="3" t="s">
        <v>144</v>
      </c>
      <c r="C120" s="3" t="s">
        <v>130</v>
      </c>
      <c r="D120" s="3" t="s">
        <v>129</v>
      </c>
      <c r="E120" s="3" t="s">
        <v>201</v>
      </c>
      <c r="F120" s="3" t="s">
        <v>133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63</v>
      </c>
      <c r="B121" s="3" t="s">
        <v>144</v>
      </c>
      <c r="C121" s="3" t="s">
        <v>130</v>
      </c>
      <c r="D121" s="3" t="s">
        <v>129</v>
      </c>
      <c r="E121" s="3" t="s">
        <v>202</v>
      </c>
      <c r="F121" s="3" t="s">
        <v>132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91</v>
      </c>
      <c r="B122" s="3" t="s">
        <v>144</v>
      </c>
      <c r="C122" s="3" t="s">
        <v>130</v>
      </c>
      <c r="D122" s="3" t="s">
        <v>129</v>
      </c>
      <c r="E122" s="3" t="s">
        <v>202</v>
      </c>
      <c r="F122" s="3" t="s">
        <v>133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92</v>
      </c>
      <c r="B123" s="3" t="s">
        <v>144</v>
      </c>
      <c r="C123" s="3" t="s">
        <v>130</v>
      </c>
      <c r="D123" s="3" t="s">
        <v>129</v>
      </c>
      <c r="E123" s="3" t="s">
        <v>203</v>
      </c>
      <c r="F123" s="3" t="s">
        <v>133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247</v>
      </c>
      <c r="B124" s="19" t="s">
        <v>174</v>
      </c>
      <c r="C124" s="19" t="s">
        <v>130</v>
      </c>
      <c r="D124" s="19" t="s">
        <v>215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0</v>
      </c>
      <c r="I124" s="22">
        <f t="shared" si="37"/>
        <v>11739860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248</v>
      </c>
      <c r="B125" s="28" t="s">
        <v>174</v>
      </c>
      <c r="C125" s="28" t="s">
        <v>130</v>
      </c>
      <c r="D125" s="28" t="s">
        <v>129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93</v>
      </c>
      <c r="B126" s="3" t="s">
        <v>174</v>
      </c>
      <c r="C126" s="3" t="s">
        <v>130</v>
      </c>
      <c r="D126" s="3" t="s">
        <v>129</v>
      </c>
      <c r="E126" s="3" t="s">
        <v>204</v>
      </c>
      <c r="F126" s="3" t="s">
        <v>133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249</v>
      </c>
      <c r="B127" s="28" t="s">
        <v>174</v>
      </c>
      <c r="C127" s="28" t="s">
        <v>130</v>
      </c>
      <c r="D127" s="28" t="s">
        <v>137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100</v>
      </c>
      <c r="B128" s="3" t="s">
        <v>174</v>
      </c>
      <c r="C128" s="3" t="s">
        <v>130</v>
      </c>
      <c r="D128" s="3" t="s">
        <v>137</v>
      </c>
      <c r="E128" s="3" t="s">
        <v>205</v>
      </c>
      <c r="F128" s="3" t="s">
        <v>206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250</v>
      </c>
      <c r="B129" s="28" t="s">
        <v>174</v>
      </c>
      <c r="C129" s="28" t="s">
        <v>130</v>
      </c>
      <c r="D129" s="28" t="s">
        <v>143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0</v>
      </c>
      <c r="I129" s="29">
        <f t="shared" si="40"/>
        <v>2080000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122</v>
      </c>
      <c r="B130" s="3" t="s">
        <v>174</v>
      </c>
      <c r="C130" s="3" t="s">
        <v>130</v>
      </c>
      <c r="D130" s="3" t="s">
        <v>143</v>
      </c>
      <c r="E130" s="3" t="s">
        <v>207</v>
      </c>
      <c r="F130" s="3" t="s">
        <v>134</v>
      </c>
      <c r="G130" s="6">
        <f>2500000-1500000</f>
        <v>1000000</v>
      </c>
      <c r="H130" s="6">
        <v>0</v>
      </c>
      <c r="I130" s="6">
        <f>G130+H130</f>
        <v>1000000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87</v>
      </c>
      <c r="B131" s="3" t="s">
        <v>174</v>
      </c>
      <c r="C131" s="3" t="s">
        <v>130</v>
      </c>
      <c r="D131" s="3" t="s">
        <v>143</v>
      </c>
      <c r="E131" s="3" t="s">
        <v>88</v>
      </c>
      <c r="F131" s="3" t="s">
        <v>134</v>
      </c>
      <c r="G131" s="6">
        <v>1080000</v>
      </c>
      <c r="H131" s="6">
        <v>0</v>
      </c>
      <c r="I131" s="6">
        <f>G131+H131</f>
        <v>1080000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251</v>
      </c>
      <c r="B132" s="19" t="s">
        <v>179</v>
      </c>
      <c r="C132" s="19" t="s">
        <v>130</v>
      </c>
      <c r="D132" s="19" t="s">
        <v>215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252</v>
      </c>
      <c r="B133" s="28" t="s">
        <v>179</v>
      </c>
      <c r="C133" s="28" t="s">
        <v>130</v>
      </c>
      <c r="D133" s="28" t="s">
        <v>137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94</v>
      </c>
      <c r="B134" s="3" t="s">
        <v>179</v>
      </c>
      <c r="C134" s="3" t="s">
        <v>130</v>
      </c>
      <c r="D134" s="3" t="s">
        <v>137</v>
      </c>
      <c r="E134" s="3" t="s">
        <v>209</v>
      </c>
      <c r="F134" s="3" t="s">
        <v>133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95</v>
      </c>
      <c r="B135" s="3" t="s">
        <v>179</v>
      </c>
      <c r="C135" s="3" t="s">
        <v>130</v>
      </c>
      <c r="D135" s="3" t="s">
        <v>137</v>
      </c>
      <c r="E135" s="3" t="s">
        <v>210</v>
      </c>
      <c r="F135" s="3" t="s">
        <v>133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211</v>
      </c>
      <c r="C136" s="19" t="s">
        <v>130</v>
      </c>
      <c r="D136" s="19" t="s">
        <v>215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211</v>
      </c>
      <c r="C137" s="28" t="s">
        <v>130</v>
      </c>
      <c r="D137" s="28" t="s">
        <v>129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99</v>
      </c>
      <c r="B138" s="3" t="s">
        <v>211</v>
      </c>
      <c r="C138" s="3" t="s">
        <v>130</v>
      </c>
      <c r="D138" s="3" t="s">
        <v>129</v>
      </c>
      <c r="E138" s="3" t="s">
        <v>212</v>
      </c>
      <c r="F138" s="3" t="s">
        <v>208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26</v>
      </c>
      <c r="B139" s="19" t="s">
        <v>27</v>
      </c>
      <c r="C139" s="19" t="s">
        <v>130</v>
      </c>
      <c r="D139" s="19" t="s">
        <v>215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28</v>
      </c>
      <c r="B140" s="33" t="s">
        <v>27</v>
      </c>
      <c r="C140" s="33" t="s">
        <v>130</v>
      </c>
      <c r="D140" s="33" t="s">
        <v>129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30</v>
      </c>
      <c r="B141" s="3" t="s">
        <v>27</v>
      </c>
      <c r="C141" s="3" t="s">
        <v>130</v>
      </c>
      <c r="D141" s="3" t="s">
        <v>129</v>
      </c>
      <c r="E141" s="3" t="s">
        <v>29</v>
      </c>
      <c r="F141" s="3" t="s">
        <v>146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31</v>
      </c>
      <c r="B142" s="19" t="s">
        <v>32</v>
      </c>
      <c r="C142" s="19" t="s">
        <v>130</v>
      </c>
      <c r="D142" s="19" t="s">
        <v>215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66.75" customHeight="1">
      <c r="A143" s="35" t="s">
        <v>34</v>
      </c>
      <c r="B143" s="33" t="s">
        <v>32</v>
      </c>
      <c r="C143" s="33" t="s">
        <v>130</v>
      </c>
      <c r="D143" s="33" t="s">
        <v>129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44</v>
      </c>
      <c r="B144" s="3" t="s">
        <v>32</v>
      </c>
      <c r="C144" s="3" t="s">
        <v>130</v>
      </c>
      <c r="D144" s="3" t="s">
        <v>129</v>
      </c>
      <c r="E144" s="3" t="s">
        <v>33</v>
      </c>
      <c r="F144" s="3" t="s">
        <v>146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213</v>
      </c>
      <c r="C145" s="19" t="s">
        <v>214</v>
      </c>
      <c r="D145" s="19" t="s">
        <v>215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64</v>
      </c>
      <c r="B146" s="3" t="s">
        <v>213</v>
      </c>
      <c r="C146" s="3" t="s">
        <v>214</v>
      </c>
      <c r="D146" s="3" t="s">
        <v>215</v>
      </c>
      <c r="E146" s="3" t="s">
        <v>216</v>
      </c>
      <c r="F146" s="3" t="s">
        <v>132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96</v>
      </c>
      <c r="B147" s="3" t="s">
        <v>213</v>
      </c>
      <c r="C147" s="3" t="s">
        <v>214</v>
      </c>
      <c r="D147" s="3" t="s">
        <v>215</v>
      </c>
      <c r="E147" s="3" t="s">
        <v>217</v>
      </c>
      <c r="F147" s="3" t="s">
        <v>133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125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202276100.36999997</v>
      </c>
      <c r="H148" s="21">
        <f t="shared" si="47"/>
        <v>-419919.5</v>
      </c>
      <c r="I148" s="21">
        <f t="shared" si="47"/>
        <v>201856180.86999997</v>
      </c>
      <c r="J148" s="21">
        <f t="shared" si="47"/>
        <v>189797210.45999998</v>
      </c>
      <c r="K148" s="21">
        <f t="shared" si="47"/>
        <v>-351419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34063733.639999986</v>
      </c>
      <c r="H151" s="7">
        <f>H148-H150</f>
        <v>-419919.5</v>
      </c>
      <c r="I151" s="7">
        <f>I148-I150</f>
        <v>201856180.86999997</v>
      </c>
      <c r="J151" s="7">
        <f>J148-J150</f>
        <v>32606373.46999997</v>
      </c>
    </row>
  </sheetData>
  <sheetProtection/>
  <autoFilter ref="A6:IS148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2022-05-18T09:57:51Z</cp:lastPrinted>
  <dcterms:created xsi:type="dcterms:W3CDTF">2013-10-30T08:55:37Z</dcterms:created>
  <dcterms:modified xsi:type="dcterms:W3CDTF">2022-05-18T09:57:53Z</dcterms:modified>
  <cp:category/>
  <cp:version/>
  <cp:contentType/>
  <cp:contentStatus/>
</cp:coreProperties>
</file>